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1" documentId="8_{B880A39E-5DE4-4624-95F4-8D5C8C404A65}" xr6:coauthVersionLast="47" xr6:coauthVersionMax="47" xr10:uidLastSave="{DD1A4C02-9C36-4CC0-9AF0-9F3E917A37FE}"/>
  <bookViews>
    <workbookView xWindow="780" yWindow="780" windowWidth="28800" windowHeight="18870" xr2:uid="{00000000-000D-0000-FFFF-FFFF00000000}"/>
  </bookViews>
  <sheets>
    <sheet name="PlanningProjet" sheetId="11" r:id="rId1"/>
  </sheets>
  <definedNames>
    <definedName name="avancement_tâche" localSheetId="0">PlanningProjet!$D1</definedName>
    <definedName name="ce_jour" localSheetId="0">TODAY()</definedName>
    <definedName name="Début_Projet">PlanningProjet!$E$3</definedName>
    <definedName name="début_tâche" localSheetId="0">PlanningProjet!$E1</definedName>
    <definedName name="fin_tâche" localSheetId="0">PlanningProjet!$F1</definedName>
    <definedName name="_xlnm.Print_Titles" localSheetId="0">PlanningProjet!$4:$6</definedName>
    <definedName name="Semaine_Affichage">PlanningProjet!$E$4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1" l="1"/>
  <c r="F18" i="11" s="1"/>
  <c r="E19" i="11" s="1"/>
  <c r="F19" i="11" s="1"/>
  <c r="E20" i="11" s="1"/>
  <c r="F20" i="11" s="1"/>
  <c r="E3" i="11"/>
  <c r="E12" i="11" s="1"/>
  <c r="F12" i="11" s="1"/>
  <c r="E13" i="11" s="1"/>
  <c r="F13" i="11" s="1"/>
  <c r="E14" i="11" s="1"/>
  <c r="F14" i="11" s="1"/>
  <c r="E15" i="11" s="1"/>
  <c r="F15" i="11" s="1"/>
  <c r="E16" i="11" s="1"/>
  <c r="F16" i="11" s="1"/>
  <c r="H7" i="11"/>
  <c r="E9" i="11" l="1"/>
  <c r="H19" i="11" l="1"/>
  <c r="F9" i="11"/>
  <c r="E10" i="11" s="1"/>
  <c r="I5" i="11"/>
  <c r="I6" i="11" s="1"/>
  <c r="H21" i="11"/>
  <c r="H18" i="11"/>
  <c r="H17" i="11"/>
  <c r="H11" i="11"/>
  <c r="H8" i="11"/>
  <c r="H9" i="11" l="1"/>
  <c r="F10" i="11"/>
  <c r="H10" i="11" l="1"/>
  <c r="H20" i="11"/>
  <c r="H12" i="11"/>
  <c r="J5" i="11"/>
  <c r="K5" i="11" l="1"/>
  <c r="L5" i="11" l="1"/>
  <c r="M5" i="11" l="1"/>
  <c r="N5" i="11" l="1"/>
  <c r="O5" i="11" l="1"/>
  <c r="P5" i="11" l="1"/>
  <c r="P6" i="11" s="1"/>
  <c r="O6" i="11"/>
  <c r="N6" i="11"/>
  <c r="M6" i="11"/>
  <c r="L6" i="11"/>
  <c r="K6" i="11"/>
  <c r="J6" i="11"/>
  <c r="I4" i="11"/>
  <c r="H13" i="11" l="1"/>
  <c r="P4" i="11"/>
  <c r="Q5" i="11"/>
  <c r="R5" i="11" l="1"/>
  <c r="S5" i="11" l="1"/>
  <c r="T5" i="11" l="1"/>
  <c r="U5" i="11" l="1"/>
  <c r="V5" i="11" l="1"/>
  <c r="W5" i="11" l="1"/>
  <c r="W6" i="11" s="1"/>
  <c r="V6" i="11"/>
  <c r="U6" i="11"/>
  <c r="T6" i="11"/>
  <c r="S6" i="11"/>
  <c r="R6" i="11"/>
  <c r="Q6" i="11"/>
  <c r="H16" i="11"/>
  <c r="H15" i="11"/>
  <c r="H14" i="11"/>
  <c r="W4" i="11"/>
  <c r="X5" i="11"/>
  <c r="Y5" i="11" l="1"/>
  <c r="Z5" i="11" l="1"/>
  <c r="AA5" i="11" l="1"/>
  <c r="AB5" i="11" l="1"/>
  <c r="AC5" i="11" l="1"/>
  <c r="AD5" i="11" l="1"/>
  <c r="AD6" i="11" s="1"/>
  <c r="AC6" i="11"/>
  <c r="AB6" i="11"/>
  <c r="AA6" i="11"/>
  <c r="Z6" i="11"/>
  <c r="Y6" i="11"/>
  <c r="X6" i="11"/>
  <c r="AE5" i="11"/>
  <c r="AF5" i="11" l="1"/>
  <c r="AG5" i="11" l="1"/>
  <c r="AH5" i="11" l="1"/>
  <c r="AI5" i="11" l="1"/>
  <c r="AJ5" i="11" l="1"/>
  <c r="AJ6" i="11" s="1"/>
  <c r="AI6" i="11"/>
  <c r="AH6" i="11"/>
  <c r="AG6" i="11"/>
  <c r="AF6" i="11"/>
  <c r="AE6" i="11"/>
  <c r="AD4" i="11"/>
  <c r="AK5" i="11" l="1"/>
  <c r="AL5" i="11" l="1"/>
  <c r="AM5" i="11" l="1"/>
  <c r="AN5" i="11" l="1"/>
  <c r="AO5" i="11" l="1"/>
  <c r="AP5" i="11" l="1"/>
  <c r="AQ5" i="11" l="1"/>
  <c r="AQ6" i="11" s="1"/>
  <c r="AP6" i="11"/>
  <c r="AO6" i="11"/>
  <c r="AN6" i="11"/>
  <c r="AM6" i="11"/>
  <c r="AL6" i="11"/>
  <c r="AK6" i="11"/>
  <c r="AR5" i="11"/>
  <c r="AS5" i="11" l="1"/>
  <c r="AS6" i="11" s="1"/>
  <c r="AR6" i="11"/>
  <c r="AK4" i="11"/>
  <c r="AT5" i="11" l="1"/>
  <c r="AT6" i="11" s="1"/>
  <c r="AR4" i="11"/>
  <c r="AU5" i="11" l="1"/>
  <c r="AU6" i="11" s="1"/>
  <c r="AV5" i="11" l="1"/>
  <c r="AV6" i="11" s="1"/>
  <c r="AW5" i="11" l="1"/>
  <c r="AW6" i="11" s="1"/>
  <c r="AX5" i="11" l="1"/>
  <c r="AY5" i="11" l="1"/>
  <c r="AY6" i="11" s="1"/>
  <c r="AX6" i="11"/>
  <c r="AZ5" i="11"/>
  <c r="AZ6" i="11" s="1"/>
  <c r="AY4" i="11"/>
  <c r="BA5" i="11" l="1"/>
  <c r="BA6" i="11" s="1"/>
  <c r="BB5" i="11" l="1"/>
  <c r="BB6" i="11" s="1"/>
  <c r="BC5" i="11" l="1"/>
  <c r="BC6" i="11" s="1"/>
  <c r="BD5" i="11" l="1"/>
  <c r="BD6" i="11" s="1"/>
  <c r="BE5" i="11" l="1"/>
  <c r="BE6" i="11" s="1"/>
  <c r="BF5" i="11" l="1"/>
  <c r="BF6" i="11" s="1"/>
  <c r="BG5" i="11" l="1"/>
  <c r="BG6" i="11" s="1"/>
  <c r="BF4" i="11"/>
  <c r="BH5" i="11" l="1"/>
  <c r="BH6" i="11" s="1"/>
  <c r="BI5" i="11" l="1"/>
  <c r="BI6" i="11" s="1"/>
  <c r="BJ5" i="11" l="1"/>
  <c r="BJ6" i="11" s="1"/>
  <c r="BK5" i="11" l="1"/>
  <c r="BK6" i="11" s="1"/>
  <c r="BL5" i="11" l="1"/>
  <c r="BL6" i="11" s="1"/>
</calcChain>
</file>

<file path=xl/sharedStrings.xml><?xml version="1.0" encoding="utf-8"?>
<sst xmlns="http://schemas.openxmlformats.org/spreadsheetml/2006/main" count="47" uniqueCount="44">
  <si>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</si>
  <si>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Entrez le nom de la société dans la cellule B2.</t>
  </si>
  <si>
    <t>Entrez le nom du chef de projet dans la cellule B3. Entrez la date de début du projet dans la cellule E3. Début du projet : l’étiquette figure dans la cellule C3.</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</si>
  <si>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</si>
  <si>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</si>
  <si>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Cette ligne contient des en-têtes pour le planning de projet figurant en dessous. 
Naviguez des cellules B6 à BL6 pour entendre l’énoncé du contenu. Première lettre de chaque jour de la semaine pour la date figurant au-dessus de cet en-tête. Commence dans la cellule I6, et s’étend jusqu’à la cellule BL6.
Le tracé de la chronologie du projet est généré automatiquement en fonction des dates de début et de fin entrées, à l’aide de formats conditionnels.
Ne modifiez pas le contenu des cellules des colonnes au-delà de la colonne I commençant à la cellule I7.</t>
  </si>
  <si>
    <t xml:space="preserve">Ne supprimez pas cette ligne. Cette ligne est masquée afin de préserver une formule utilisée pour mettre en évidence le jour en cours au sein du planning de projet. </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</si>
  <si>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phase et travailler uniquement à partir de tâches, supprimez simplement cette ligne.</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</si>
  <si>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</si>
  <si>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</si>
  <si>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t>
  </si>
  <si>
    <t>Exemple de bloc de titre de phase</t>
  </si>
  <si>
    <t>Cette ligne marque la fin du planning de projet. N’ENTREZ rien dans cette ligne. 
Insérez de nouvelles lignes au-dessus de celle-ci pour continuer d’élaborer votre planning de projet.</t>
  </si>
  <si>
    <t>TÂCHE</t>
  </si>
  <si>
    <t>Insérez les nouvelle lignes au-dessus de celle-ci.</t>
  </si>
  <si>
    <t>Début du projet :</t>
  </si>
  <si>
    <t>Semaine d’affichage :</t>
  </si>
  <si>
    <t>AVANCEMENT</t>
  </si>
  <si>
    <t>DÉBUT</t>
  </si>
  <si>
    <t>FIN</t>
  </si>
  <si>
    <t>JOURS</t>
  </si>
  <si>
    <t>Veille : Gestion de Projet Agile</t>
  </si>
  <si>
    <t>CCI Campus Centre</t>
  </si>
  <si>
    <t>Mathis Boilly</t>
  </si>
  <si>
    <t>Phase de Lancement (Juillet)</t>
  </si>
  <si>
    <t>Définition du sujet et Sourcing (Feedly, Google Alerts)</t>
  </si>
  <si>
    <t>Mise en place technique (WordPress + MailPoet)</t>
  </si>
  <si>
    <t>Phase Opérationnelle</t>
  </si>
  <si>
    <t>Newsletter #1</t>
  </si>
  <si>
    <t>Newsletter #2</t>
  </si>
  <si>
    <t>Newsletter #3</t>
  </si>
  <si>
    <t>Newsletter #4</t>
  </si>
  <si>
    <t>Newsletter #5</t>
  </si>
  <si>
    <t>Phase de Clôture</t>
  </si>
  <si>
    <t>Bilan global et analyse critique</t>
  </si>
  <si>
    <t>Création du diaporama et préparation soutenance</t>
  </si>
  <si>
    <t>Jalon Final</t>
  </si>
  <si>
    <t>TEMPS</t>
  </si>
  <si>
    <t>2H</t>
  </si>
  <si>
    <t>4H</t>
  </si>
  <si>
    <t>2H30</t>
  </si>
  <si>
    <t>1H30</t>
  </si>
  <si>
    <t>6h</t>
  </si>
  <si>
    <t>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</si>
</sst>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d\,\ m/d/yyyy"/>
    <numFmt numFmtId="167" formatCode="d/m/yy;@"/>
    <numFmt numFmtId="168" formatCode="d\ mmm\ yyyy"/>
    <numFmt numFmtId="169" formatCode="d"/>
  </numFmts>
  <fonts count="31"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7"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9"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0" fillId="0" borderId="0" applyNumberFormat="0" applyFill="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4" fillId="15" borderId="11" applyNumberFormat="0" applyAlignment="0" applyProtection="0"/>
    <xf numFmtId="0" fontId="25" fillId="16" borderId="12" applyNumberFormat="0" applyAlignment="0" applyProtection="0"/>
    <xf numFmtId="0" fontId="26" fillId="16" borderId="11" applyNumberFormat="0" applyAlignment="0" applyProtection="0"/>
    <xf numFmtId="0" fontId="27" fillId="0" borderId="13" applyNumberFormat="0" applyFill="0" applyAlignment="0" applyProtection="0"/>
    <xf numFmtId="0" fontId="28" fillId="17" borderId="14" applyNumberFormat="0" applyAlignment="0" applyProtection="0"/>
    <xf numFmtId="0" fontId="29" fillId="0" borderId="0" applyNumberFormat="0" applyFill="0" applyBorder="0" applyAlignment="0" applyProtection="0"/>
    <xf numFmtId="0" fontId="9" fillId="18" borderId="15" applyNumberFormat="0" applyFont="0" applyAlignment="0" applyProtection="0"/>
    <xf numFmtId="0" fontId="30" fillId="0" borderId="0" applyNumberFormat="0" applyFill="0" applyBorder="0" applyAlignment="0" applyProtection="0"/>
    <xf numFmtId="0" fontId="6" fillId="0" borderId="16" applyNumberFormat="0" applyFill="0" applyAlignment="0" applyProtection="0"/>
    <xf numFmtId="0" fontId="16"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6"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6"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6"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6"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16"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cellStyleXfs>
  <cellXfs count="7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1" borderId="1" xfId="0" applyFont="1" applyFill="1" applyBorder="1" applyAlignment="1">
      <alignment horizontal="left" vertical="center" indent="1"/>
    </xf>
    <xf numFmtId="0" fontId="7" fillId="11" borderId="1" xfId="0" applyFont="1" applyFill="1" applyBorder="1" applyAlignment="1">
      <alignment horizontal="center" vertical="center" wrapText="1"/>
    </xf>
    <xf numFmtId="0" fontId="12" fillId="10"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0" fontId="5" fillId="0" borderId="2" xfId="0" applyFont="1" applyBorder="1" applyAlignment="1">
      <alignment horizontal="center" vertical="center"/>
    </xf>
    <xf numFmtId="0" fontId="6" fillId="7" borderId="2" xfId="0" applyFont="1" applyFill="1" applyBorder="1" applyAlignment="1">
      <alignment horizontal="left" vertical="center" indent="1"/>
    </xf>
    <xf numFmtId="9" fontId="5" fillId="7"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9"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7" borderId="2" xfId="11" applyFill="1">
      <alignment horizontal="center" vertical="center"/>
    </xf>
    <xf numFmtId="0" fontId="9" fillId="3" borderId="2" xfId="11" applyFill="1">
      <alignment horizontal="center" vertical="center"/>
    </xf>
    <xf numFmtId="0" fontId="9" fillId="8" borderId="2" xfId="11" applyFill="1">
      <alignment horizontal="center" vertical="center"/>
    </xf>
    <xf numFmtId="0" fontId="9" fillId="4" borderId="2" xfId="11" applyFill="1">
      <alignment horizontal="center" vertical="center"/>
    </xf>
    <xf numFmtId="0" fontId="9" fillId="5" borderId="2" xfId="11" applyFill="1">
      <alignment horizontal="center" vertical="center"/>
    </xf>
    <xf numFmtId="0" fontId="9" fillId="9" borderId="2" xfId="11" applyFill="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9" borderId="2" xfId="12" applyFill="1">
      <alignment horizontal="left" vertical="center" indent="2"/>
    </xf>
    <xf numFmtId="0" fontId="0" fillId="0" borderId="10" xfId="0" applyBorder="1"/>
    <xf numFmtId="0" fontId="17" fillId="0" borderId="0" xfId="0" applyFont="1"/>
    <xf numFmtId="0" fontId="18" fillId="0" borderId="0" xfId="1" applyFont="1" applyProtection="1">
      <alignment vertical="top"/>
    </xf>
    <xf numFmtId="167" fontId="0" fillId="7" borderId="2" xfId="0" applyNumberFormat="1" applyFill="1" applyBorder="1" applyAlignment="1">
      <alignment horizontal="center" vertical="center"/>
    </xf>
    <xf numFmtId="167" fontId="5" fillId="7" borderId="2" xfId="0" applyNumberFormat="1" applyFont="1" applyFill="1" applyBorder="1" applyAlignment="1">
      <alignment horizontal="center" vertical="center"/>
    </xf>
    <xf numFmtId="167" fontId="9" fillId="3" borderId="2" xfId="10" applyFill="1">
      <alignment horizontal="center" vertical="center"/>
    </xf>
    <xf numFmtId="167" fontId="0" fillId="8" borderId="2" xfId="0" applyNumberFormat="1" applyFill="1" applyBorder="1" applyAlignment="1">
      <alignment horizontal="center" vertical="center"/>
    </xf>
    <xf numFmtId="167" fontId="5" fillId="8" borderId="2" xfId="0" applyNumberFormat="1" applyFont="1" applyFill="1" applyBorder="1" applyAlignment="1">
      <alignment horizontal="center" vertical="center"/>
    </xf>
    <xf numFmtId="167" fontId="9" fillId="4" borderId="2" xfId="10"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9" borderId="2" xfId="10" applyFill="1">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9" fontId="11" fillId="6" borderId="6" xfId="0" applyNumberFormat="1" applyFont="1" applyFill="1" applyBorder="1" applyAlignment="1">
      <alignment horizontal="center" vertical="center"/>
    </xf>
    <xf numFmtId="169" fontId="11" fillId="6" borderId="0" xfId="0" applyNumberFormat="1" applyFont="1" applyFill="1" applyAlignment="1">
      <alignment horizontal="center" vertical="center"/>
    </xf>
    <xf numFmtId="169" fontId="11" fillId="6" borderId="7" xfId="0" applyNumberFormat="1" applyFont="1" applyFill="1" applyBorder="1" applyAlignment="1">
      <alignment horizontal="center" vertical="center"/>
    </xf>
    <xf numFmtId="0" fontId="9" fillId="0" borderId="0" xfId="8">
      <alignment horizontal="right" indent="1"/>
    </xf>
    <xf numFmtId="0" fontId="9" fillId="0" borderId="7" xfId="8" applyBorder="1">
      <alignment horizontal="right" indent="1"/>
    </xf>
    <xf numFmtId="168" fontId="0" fillId="6" borderId="4" xfId="0" applyNumberFormat="1" applyFill="1" applyBorder="1" applyAlignment="1">
      <alignment horizontal="left" vertical="center" wrapText="1" indent="1"/>
    </xf>
    <xf numFmtId="168" fontId="0" fillId="6" borderId="1" xfId="0" applyNumberFormat="1" applyFill="1" applyBorder="1" applyAlignment="1">
      <alignment horizontal="left" vertical="center" wrapText="1" indent="1"/>
    </xf>
    <xf numFmtId="168" fontId="0" fillId="6" borderId="5" xfId="0" applyNumberFormat="1" applyFill="1" applyBorder="1" applyAlignment="1">
      <alignment horizontal="left" vertical="center" wrapText="1" indent="1"/>
    </xf>
    <xf numFmtId="166" fontId="9" fillId="0" borderId="3" xfId="9">
      <alignment horizontal="center" vertical="center"/>
    </xf>
  </cellXfs>
  <cellStyles count="54">
    <cellStyle name="20 % - Accent1" xfId="31" builtinId="30" customBuiltin="1"/>
    <cellStyle name="20 % - Accent2" xfId="35" builtinId="34" customBuiltin="1"/>
    <cellStyle name="20 % - Accent3" xfId="39" builtinId="38" customBuiltin="1"/>
    <cellStyle name="20 % - Accent4" xfId="43" builtinId="42" customBuiltin="1"/>
    <cellStyle name="20 % - Accent5" xfId="47" builtinId="46" customBuiltin="1"/>
    <cellStyle name="20 % - Accent6" xfId="51" builtinId="50" customBuiltin="1"/>
    <cellStyle name="40 % - Accent1" xfId="32" builtinId="31" customBuiltin="1"/>
    <cellStyle name="40 % - Accent2" xfId="36" builtinId="35" customBuiltin="1"/>
    <cellStyle name="40 % - Accent3" xfId="40" builtinId="39" customBuiltin="1"/>
    <cellStyle name="40 % - Accent4" xfId="44" builtinId="43" customBuiltin="1"/>
    <cellStyle name="40 % - Accent5" xfId="48" builtinId="47" customBuiltin="1"/>
    <cellStyle name="40 % - Accent6" xfId="52" builtinId="51" customBuiltin="1"/>
    <cellStyle name="60 % - Accent1" xfId="33" builtinId="32" customBuiltin="1"/>
    <cellStyle name="60 % - Accent2" xfId="37" builtinId="36" customBuiltin="1"/>
    <cellStyle name="60 % - Accent3" xfId="41" builtinId="40" customBuiltin="1"/>
    <cellStyle name="60 % - Accent4" xfId="45" builtinId="44" customBuiltin="1"/>
    <cellStyle name="60 % - Accent5" xfId="49" builtinId="48" customBuiltin="1"/>
    <cellStyle name="60 %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vertissement" xfId="26" builtinId="11" customBuiltin="1"/>
    <cellStyle name="Calcul" xfId="23" builtinId="22" customBuiltin="1"/>
    <cellStyle name="Cellule liée" xfId="24" builtinId="24" customBuiltin="1"/>
    <cellStyle name="Date" xfId="10" xr:uid="{229918B6-DD13-4F5A-97B9-305F7E002AA3}"/>
    <cellStyle name="Début du projet" xfId="9" xr:uid="{8EB8A09A-C31C-40A3-B2C1-9449520178B8}"/>
    <cellStyle name="Entrée" xfId="21" builtinId="20" customBuiltin="1"/>
    <cellStyle name="Insatisfaisant" xfId="19" builtinId="27" customBuiltin="1"/>
    <cellStyle name="Lien hypertexte" xfId="1" builtinId="8" customBuiltin="1"/>
    <cellStyle name="Lien hypertexte visité" xfId="13" builtinId="9" customBuiltin="1"/>
    <cellStyle name="Milliers" xfId="4" builtinId="3" customBuiltin="1"/>
    <cellStyle name="Milliers [0]" xfId="14" builtinId="6" customBuiltin="1"/>
    <cellStyle name="Monétaire" xfId="15" builtinId="4" customBuiltin="1"/>
    <cellStyle name="Monétaire [0]" xfId="16" builtinId="7" customBuiltin="1"/>
    <cellStyle name="Neutre" xfId="20" builtinId="28" customBuiltin="1"/>
    <cellStyle name="Nom" xfId="11" xr:uid="{B2D3C1EE-6B41-4801-AAFC-C2274E49E503}"/>
    <cellStyle name="Normal" xfId="0" builtinId="0" customBuiltin="1"/>
    <cellStyle name="Note" xfId="27" builtinId="10" customBuiltin="1"/>
    <cellStyle name="Pourcentage" xfId="2" builtinId="5" customBuiltin="1"/>
    <cellStyle name="Satisfaisant" xfId="18" builtinId="26" customBuiltin="1"/>
    <cellStyle name="Sortie" xfId="22" builtinId="21" customBuiltin="1"/>
    <cellStyle name="Tâche" xfId="12" xr:uid="{6391D789-272B-4DD2-9BF3-2CDCF610FA41}"/>
    <cellStyle name="Texte explicatif" xfId="28" builtinId="53" customBuiltin="1"/>
    <cellStyle name="Titre" xfId="5" builtinId="15" customBuiltin="1"/>
    <cellStyle name="Titre 1" xfId="6" builtinId="16" customBuiltin="1"/>
    <cellStyle name="Titre 2" xfId="7" builtinId="17" customBuiltin="1"/>
    <cellStyle name="Titre 3" xfId="8" builtinId="18" customBuiltin="1"/>
    <cellStyle name="Titre 4" xfId="17" builtinId="19" customBuiltin="1"/>
    <cellStyle name="Total" xfId="29" builtinId="25" customBuiltin="1"/>
    <cellStyle name="Vérification" xfId="25" builtinId="23" customBuiltin="1"/>
    <cellStyle name="zTexteMasqué"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4"/>
  <sheetViews>
    <sheetView showGridLines="0" tabSelected="1" showRuler="0" zoomScale="85" zoomScaleNormal="85" zoomScalePageLayoutView="70" workbookViewId="0">
      <pane ySplit="6" topLeftCell="A8" activePane="bottomLeft" state="frozen"/>
      <selection pane="bottomLeft" activeCell="BM24" sqref="BM24"/>
    </sheetView>
  </sheetViews>
  <sheetFormatPr baseColWidth="10" defaultColWidth="9.140625" defaultRowHeight="30" customHeight="1" x14ac:dyDescent="0.25"/>
  <cols>
    <col min="1" max="1" width="2.7109375" style="31" customWidth="1"/>
    <col min="2" max="2" width="55.5703125" bestFit="1" customWidth="1"/>
    <col min="3" max="3" width="32.85546875" customWidth="1"/>
    <col min="4" max="4" width="12.7109375" customWidth="1"/>
    <col min="5" max="5" width="10.42578125" style="5" customWidth="1"/>
    <col min="6" max="6" width="10.42578125" customWidth="1"/>
    <col min="7" max="7" width="2.7109375" customWidth="1"/>
    <col min="8" max="8" width="9.5703125" hidden="1" customWidth="1"/>
    <col min="9" max="64" width="2.5703125" customWidth="1"/>
    <col min="69" max="70" width="10.28515625"/>
  </cols>
  <sheetData>
    <row r="1" spans="1:64" ht="30" customHeight="1" x14ac:dyDescent="0.45">
      <c r="A1" s="32" t="s">
        <v>0</v>
      </c>
      <c r="B1" s="35" t="s">
        <v>21</v>
      </c>
      <c r="C1" s="1"/>
      <c r="D1" s="2"/>
      <c r="E1" s="4"/>
      <c r="F1" s="30"/>
      <c r="H1" s="2"/>
      <c r="I1" s="48"/>
    </row>
    <row r="2" spans="1:64" ht="30" customHeight="1" x14ac:dyDescent="0.3">
      <c r="A2" s="31" t="s">
        <v>1</v>
      </c>
      <c r="B2" s="36" t="s">
        <v>22</v>
      </c>
      <c r="I2" s="49"/>
    </row>
    <row r="3" spans="1:64" ht="30" customHeight="1" x14ac:dyDescent="0.25">
      <c r="A3" s="31" t="s">
        <v>2</v>
      </c>
      <c r="B3" s="37" t="s">
        <v>23</v>
      </c>
      <c r="C3" s="64" t="s">
        <v>15</v>
      </c>
      <c r="D3" s="65"/>
      <c r="E3" s="69">
        <f>DATE(2025,7,1)</f>
        <v>45839</v>
      </c>
      <c r="F3" s="69"/>
    </row>
    <row r="4" spans="1:64" ht="30" customHeight="1" x14ac:dyDescent="0.25">
      <c r="A4" s="32" t="s">
        <v>3</v>
      </c>
      <c r="C4" s="64" t="s">
        <v>16</v>
      </c>
      <c r="D4" s="65"/>
      <c r="E4" s="7">
        <v>19</v>
      </c>
      <c r="I4" s="66">
        <f>I5</f>
        <v>45964</v>
      </c>
      <c r="J4" s="67"/>
      <c r="K4" s="67"/>
      <c r="L4" s="67"/>
      <c r="M4" s="67"/>
      <c r="N4" s="67"/>
      <c r="O4" s="68"/>
      <c r="P4" s="66">
        <f>P5</f>
        <v>45971</v>
      </c>
      <c r="Q4" s="67"/>
      <c r="R4" s="67"/>
      <c r="S4" s="67"/>
      <c r="T4" s="67"/>
      <c r="U4" s="67"/>
      <c r="V4" s="68"/>
      <c r="W4" s="66">
        <f>W5</f>
        <v>45978</v>
      </c>
      <c r="X4" s="67"/>
      <c r="Y4" s="67"/>
      <c r="Z4" s="67"/>
      <c r="AA4" s="67"/>
      <c r="AB4" s="67"/>
      <c r="AC4" s="68"/>
      <c r="AD4" s="66">
        <f>AD5</f>
        <v>45985</v>
      </c>
      <c r="AE4" s="67"/>
      <c r="AF4" s="67"/>
      <c r="AG4" s="67"/>
      <c r="AH4" s="67"/>
      <c r="AI4" s="67"/>
      <c r="AJ4" s="68"/>
      <c r="AK4" s="66">
        <f>AK5</f>
        <v>45992</v>
      </c>
      <c r="AL4" s="67"/>
      <c r="AM4" s="67"/>
      <c r="AN4" s="67"/>
      <c r="AO4" s="67"/>
      <c r="AP4" s="67"/>
      <c r="AQ4" s="68"/>
      <c r="AR4" s="66">
        <f>AR5</f>
        <v>45999</v>
      </c>
      <c r="AS4" s="67"/>
      <c r="AT4" s="67"/>
      <c r="AU4" s="67"/>
      <c r="AV4" s="67"/>
      <c r="AW4" s="67"/>
      <c r="AX4" s="68"/>
      <c r="AY4" s="66">
        <f>AY5</f>
        <v>46006</v>
      </c>
      <c r="AZ4" s="67"/>
      <c r="BA4" s="67"/>
      <c r="BB4" s="67"/>
      <c r="BC4" s="67"/>
      <c r="BD4" s="67"/>
      <c r="BE4" s="68"/>
      <c r="BF4" s="66">
        <f>BF5</f>
        <v>46013</v>
      </c>
      <c r="BG4" s="67"/>
      <c r="BH4" s="67"/>
      <c r="BI4" s="67"/>
      <c r="BJ4" s="67"/>
      <c r="BK4" s="67"/>
      <c r="BL4" s="68"/>
    </row>
    <row r="5" spans="1:64" ht="15" customHeight="1" x14ac:dyDescent="0.25">
      <c r="A5" s="32" t="s">
        <v>4</v>
      </c>
      <c r="B5" s="47"/>
      <c r="C5" s="47"/>
      <c r="D5" s="47"/>
      <c r="E5" s="47"/>
      <c r="F5" s="47"/>
      <c r="G5" s="47"/>
      <c r="I5" s="61">
        <f>Début_Projet-WEEKDAY(Début_Projet,1)+2+7*(Semaine_Affichage-1)</f>
        <v>45964</v>
      </c>
      <c r="J5" s="62">
        <f>I5+1</f>
        <v>45965</v>
      </c>
      <c r="K5" s="62">
        <f t="shared" ref="K5:AX5" si="0">J5+1</f>
        <v>45966</v>
      </c>
      <c r="L5" s="62">
        <f t="shared" si="0"/>
        <v>45967</v>
      </c>
      <c r="M5" s="62">
        <f t="shared" si="0"/>
        <v>45968</v>
      </c>
      <c r="N5" s="62">
        <f t="shared" si="0"/>
        <v>45969</v>
      </c>
      <c r="O5" s="63">
        <f t="shared" si="0"/>
        <v>45970</v>
      </c>
      <c r="P5" s="61">
        <f>O5+1</f>
        <v>45971</v>
      </c>
      <c r="Q5" s="62">
        <f>P5+1</f>
        <v>45972</v>
      </c>
      <c r="R5" s="62">
        <f t="shared" si="0"/>
        <v>45973</v>
      </c>
      <c r="S5" s="62">
        <f t="shared" si="0"/>
        <v>45974</v>
      </c>
      <c r="T5" s="62">
        <f t="shared" si="0"/>
        <v>45975</v>
      </c>
      <c r="U5" s="62">
        <f t="shared" si="0"/>
        <v>45976</v>
      </c>
      <c r="V5" s="63">
        <f t="shared" si="0"/>
        <v>45977</v>
      </c>
      <c r="W5" s="61">
        <f>V5+1</f>
        <v>45978</v>
      </c>
      <c r="X5" s="62">
        <f>W5+1</f>
        <v>45979</v>
      </c>
      <c r="Y5" s="62">
        <f t="shared" si="0"/>
        <v>45980</v>
      </c>
      <c r="Z5" s="62">
        <f t="shared" si="0"/>
        <v>45981</v>
      </c>
      <c r="AA5" s="62">
        <f t="shared" si="0"/>
        <v>45982</v>
      </c>
      <c r="AB5" s="62">
        <f t="shared" si="0"/>
        <v>45983</v>
      </c>
      <c r="AC5" s="63">
        <f t="shared" si="0"/>
        <v>45984</v>
      </c>
      <c r="AD5" s="61">
        <f>AC5+1</f>
        <v>45985</v>
      </c>
      <c r="AE5" s="62">
        <f>AD5+1</f>
        <v>45986</v>
      </c>
      <c r="AF5" s="62">
        <f t="shared" si="0"/>
        <v>45987</v>
      </c>
      <c r="AG5" s="62">
        <f t="shared" si="0"/>
        <v>45988</v>
      </c>
      <c r="AH5" s="62">
        <f t="shared" si="0"/>
        <v>45989</v>
      </c>
      <c r="AI5" s="62">
        <f t="shared" si="0"/>
        <v>45990</v>
      </c>
      <c r="AJ5" s="63">
        <f t="shared" si="0"/>
        <v>45991</v>
      </c>
      <c r="AK5" s="61">
        <f>AJ5+1</f>
        <v>45992</v>
      </c>
      <c r="AL5" s="62">
        <f>AK5+1</f>
        <v>45993</v>
      </c>
      <c r="AM5" s="62">
        <f t="shared" si="0"/>
        <v>45994</v>
      </c>
      <c r="AN5" s="62">
        <f t="shared" si="0"/>
        <v>45995</v>
      </c>
      <c r="AO5" s="62">
        <f t="shared" si="0"/>
        <v>45996</v>
      </c>
      <c r="AP5" s="62">
        <f t="shared" si="0"/>
        <v>45997</v>
      </c>
      <c r="AQ5" s="63">
        <f t="shared" si="0"/>
        <v>45998</v>
      </c>
      <c r="AR5" s="61">
        <f>AQ5+1</f>
        <v>45999</v>
      </c>
      <c r="AS5" s="62">
        <f>AR5+1</f>
        <v>46000</v>
      </c>
      <c r="AT5" s="62">
        <f t="shared" si="0"/>
        <v>46001</v>
      </c>
      <c r="AU5" s="62">
        <f t="shared" si="0"/>
        <v>46002</v>
      </c>
      <c r="AV5" s="62">
        <f t="shared" si="0"/>
        <v>46003</v>
      </c>
      <c r="AW5" s="62">
        <f t="shared" si="0"/>
        <v>46004</v>
      </c>
      <c r="AX5" s="63">
        <f t="shared" si="0"/>
        <v>46005</v>
      </c>
      <c r="AY5" s="61">
        <f>AX5+1</f>
        <v>46006</v>
      </c>
      <c r="AZ5" s="62">
        <f>AY5+1</f>
        <v>46007</v>
      </c>
      <c r="BA5" s="62">
        <f t="shared" ref="BA5:BE5" si="1">AZ5+1</f>
        <v>46008</v>
      </c>
      <c r="BB5" s="62">
        <f t="shared" si="1"/>
        <v>46009</v>
      </c>
      <c r="BC5" s="62">
        <f t="shared" si="1"/>
        <v>46010</v>
      </c>
      <c r="BD5" s="62">
        <f t="shared" si="1"/>
        <v>46011</v>
      </c>
      <c r="BE5" s="63">
        <f t="shared" si="1"/>
        <v>46012</v>
      </c>
      <c r="BF5" s="61">
        <f>BE5+1</f>
        <v>46013</v>
      </c>
      <c r="BG5" s="62">
        <f>BF5+1</f>
        <v>46014</v>
      </c>
      <c r="BH5" s="62">
        <f t="shared" ref="BH5:BL5" si="2">BG5+1</f>
        <v>46015</v>
      </c>
      <c r="BI5" s="62">
        <f t="shared" si="2"/>
        <v>46016</v>
      </c>
      <c r="BJ5" s="62">
        <f t="shared" si="2"/>
        <v>46017</v>
      </c>
      <c r="BK5" s="62">
        <f t="shared" si="2"/>
        <v>46018</v>
      </c>
      <c r="BL5" s="63">
        <f t="shared" si="2"/>
        <v>46019</v>
      </c>
    </row>
    <row r="6" spans="1:64" ht="30" customHeight="1" thickBot="1" x14ac:dyDescent="0.3">
      <c r="A6" s="32" t="s">
        <v>5</v>
      </c>
      <c r="B6" s="8" t="s">
        <v>13</v>
      </c>
      <c r="C6" s="9" t="s">
        <v>37</v>
      </c>
      <c r="D6" s="9" t="s">
        <v>17</v>
      </c>
      <c r="E6" s="9" t="s">
        <v>18</v>
      </c>
      <c r="F6" s="9" t="s">
        <v>19</v>
      </c>
      <c r="G6" s="9"/>
      <c r="H6" s="9" t="s">
        <v>20</v>
      </c>
      <c r="I6" s="10" t="str">
        <f t="shared" ref="I6:AN6" si="3">LEFT(TEXT(I5,"jjj"),1)</f>
        <v>l</v>
      </c>
      <c r="J6" s="10" t="str">
        <f t="shared" si="3"/>
        <v>m</v>
      </c>
      <c r="K6" s="10" t="str">
        <f t="shared" si="3"/>
        <v>m</v>
      </c>
      <c r="L6" s="10" t="str">
        <f t="shared" si="3"/>
        <v>j</v>
      </c>
      <c r="M6" s="10" t="str">
        <f t="shared" si="3"/>
        <v>v</v>
      </c>
      <c r="N6" s="10" t="str">
        <f t="shared" si="3"/>
        <v>s</v>
      </c>
      <c r="O6" s="10" t="str">
        <f t="shared" si="3"/>
        <v>d</v>
      </c>
      <c r="P6" s="10" t="str">
        <f t="shared" si="3"/>
        <v>l</v>
      </c>
      <c r="Q6" s="10" t="str">
        <f t="shared" si="3"/>
        <v>m</v>
      </c>
      <c r="R6" s="10" t="str">
        <f t="shared" si="3"/>
        <v>m</v>
      </c>
      <c r="S6" s="10" t="str">
        <f t="shared" si="3"/>
        <v>j</v>
      </c>
      <c r="T6" s="10" t="str">
        <f t="shared" si="3"/>
        <v>v</v>
      </c>
      <c r="U6" s="10" t="str">
        <f t="shared" si="3"/>
        <v>s</v>
      </c>
      <c r="V6" s="10" t="str">
        <f t="shared" si="3"/>
        <v>d</v>
      </c>
      <c r="W6" s="10" t="str">
        <f t="shared" si="3"/>
        <v>l</v>
      </c>
      <c r="X6" s="10" t="str">
        <f t="shared" si="3"/>
        <v>m</v>
      </c>
      <c r="Y6" s="10" t="str">
        <f t="shared" si="3"/>
        <v>m</v>
      </c>
      <c r="Z6" s="10" t="str">
        <f t="shared" si="3"/>
        <v>j</v>
      </c>
      <c r="AA6" s="10" t="str">
        <f t="shared" si="3"/>
        <v>v</v>
      </c>
      <c r="AB6" s="10" t="str">
        <f t="shared" si="3"/>
        <v>s</v>
      </c>
      <c r="AC6" s="10" t="str">
        <f t="shared" si="3"/>
        <v>d</v>
      </c>
      <c r="AD6" s="10" t="str">
        <f t="shared" si="3"/>
        <v>l</v>
      </c>
      <c r="AE6" s="10" t="str">
        <f t="shared" si="3"/>
        <v>m</v>
      </c>
      <c r="AF6" s="10" t="str">
        <f t="shared" si="3"/>
        <v>m</v>
      </c>
      <c r="AG6" s="10" t="str">
        <f t="shared" si="3"/>
        <v>j</v>
      </c>
      <c r="AH6" s="10" t="str">
        <f t="shared" si="3"/>
        <v>v</v>
      </c>
      <c r="AI6" s="10" t="str">
        <f t="shared" si="3"/>
        <v>s</v>
      </c>
      <c r="AJ6" s="10" t="str">
        <f t="shared" si="3"/>
        <v>d</v>
      </c>
      <c r="AK6" s="10" t="str">
        <f t="shared" si="3"/>
        <v>l</v>
      </c>
      <c r="AL6" s="10" t="str">
        <f t="shared" si="3"/>
        <v>m</v>
      </c>
      <c r="AM6" s="10" t="str">
        <f t="shared" si="3"/>
        <v>m</v>
      </c>
      <c r="AN6" s="10" t="str">
        <f t="shared" si="3"/>
        <v>j</v>
      </c>
      <c r="AO6" s="10" t="str">
        <f t="shared" ref="AO6:BL6" si="4">LEFT(TEXT(AO5,"jjj"),1)</f>
        <v>v</v>
      </c>
      <c r="AP6" s="10" t="str">
        <f t="shared" si="4"/>
        <v>s</v>
      </c>
      <c r="AQ6" s="10" t="str">
        <f t="shared" si="4"/>
        <v>d</v>
      </c>
      <c r="AR6" s="10" t="str">
        <f t="shared" si="4"/>
        <v>l</v>
      </c>
      <c r="AS6" s="10" t="str">
        <f t="shared" si="4"/>
        <v>m</v>
      </c>
      <c r="AT6" s="10" t="str">
        <f t="shared" si="4"/>
        <v>m</v>
      </c>
      <c r="AU6" s="10" t="str">
        <f t="shared" si="4"/>
        <v>j</v>
      </c>
      <c r="AV6" s="10" t="str">
        <f t="shared" si="4"/>
        <v>v</v>
      </c>
      <c r="AW6" s="10" t="str">
        <f t="shared" si="4"/>
        <v>s</v>
      </c>
      <c r="AX6" s="10" t="str">
        <f t="shared" si="4"/>
        <v>d</v>
      </c>
      <c r="AY6" s="10" t="str">
        <f t="shared" si="4"/>
        <v>l</v>
      </c>
      <c r="AZ6" s="10" t="str">
        <f t="shared" si="4"/>
        <v>m</v>
      </c>
      <c r="BA6" s="10" t="str">
        <f t="shared" si="4"/>
        <v>m</v>
      </c>
      <c r="BB6" s="10" t="str">
        <f t="shared" si="4"/>
        <v>j</v>
      </c>
      <c r="BC6" s="10" t="str">
        <f t="shared" si="4"/>
        <v>v</v>
      </c>
      <c r="BD6" s="10" t="str">
        <f t="shared" si="4"/>
        <v>s</v>
      </c>
      <c r="BE6" s="10" t="str">
        <f t="shared" si="4"/>
        <v>d</v>
      </c>
      <c r="BF6" s="10" t="str">
        <f t="shared" si="4"/>
        <v>l</v>
      </c>
      <c r="BG6" s="10" t="str">
        <f t="shared" si="4"/>
        <v>m</v>
      </c>
      <c r="BH6" s="10" t="str">
        <f t="shared" si="4"/>
        <v>m</v>
      </c>
      <c r="BI6" s="10" t="str">
        <f t="shared" si="4"/>
        <v>j</v>
      </c>
      <c r="BJ6" s="10" t="str">
        <f t="shared" si="4"/>
        <v>v</v>
      </c>
      <c r="BK6" s="10" t="str">
        <f t="shared" si="4"/>
        <v>s</v>
      </c>
      <c r="BL6" s="10" t="str">
        <f t="shared" si="4"/>
        <v>d</v>
      </c>
    </row>
    <row r="7" spans="1:64" ht="15.75" hidden="1" thickBot="1" x14ac:dyDescent="0.3">
      <c r="A7" s="31" t="s">
        <v>6</v>
      </c>
      <c r="C7" s="34"/>
      <c r="E7"/>
      <c r="H7" t="str">
        <f>IF(OR(ISBLANK(début_tâche),ISBLANK(fin_tâche)),"",fin_tâche-début_tâche+1)</f>
        <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s="3" customFormat="1" ht="30" customHeight="1" thickBot="1" x14ac:dyDescent="0.3">
      <c r="A8" s="32" t="s">
        <v>7</v>
      </c>
      <c r="B8" s="14" t="s">
        <v>24</v>
      </c>
      <c r="C8" s="38"/>
      <c r="D8" s="15"/>
      <c r="E8" s="50"/>
      <c r="F8" s="51"/>
      <c r="G8" s="13"/>
      <c r="H8" s="13" t="str">
        <f t="shared" ref="H8:H21" si="5">IF(OR(ISBLANK(début_tâche),ISBLANK(fin_tâche)),"",fin_tâche-début_tâche+1)</f>
        <v/>
      </c>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s="3" customFormat="1" ht="30" customHeight="1" thickBot="1" x14ac:dyDescent="0.3">
      <c r="A9" s="32" t="s">
        <v>8</v>
      </c>
      <c r="B9" s="44" t="s">
        <v>25</v>
      </c>
      <c r="C9" s="39" t="s">
        <v>39</v>
      </c>
      <c r="D9" s="16">
        <v>1</v>
      </c>
      <c r="E9" s="52">
        <f>Début_Projet</f>
        <v>45839</v>
      </c>
      <c r="F9" s="52">
        <f>E9+3</f>
        <v>45842</v>
      </c>
      <c r="G9" s="13"/>
      <c r="H9" s="13">
        <f t="shared" si="5"/>
        <v>4</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s="3" customFormat="1" ht="30" customHeight="1" thickBot="1" x14ac:dyDescent="0.3">
      <c r="A10" s="32" t="s">
        <v>9</v>
      </c>
      <c r="B10" s="44" t="s">
        <v>26</v>
      </c>
      <c r="C10" s="39" t="s">
        <v>39</v>
      </c>
      <c r="D10" s="16">
        <v>1</v>
      </c>
      <c r="E10" s="52">
        <f>F9</f>
        <v>45842</v>
      </c>
      <c r="F10" s="52">
        <f>E10+2</f>
        <v>45844</v>
      </c>
      <c r="G10" s="13"/>
      <c r="H10" s="13">
        <f t="shared" si="5"/>
        <v>3</v>
      </c>
      <c r="I10" s="27"/>
      <c r="J10" s="27"/>
      <c r="K10" s="27"/>
      <c r="L10" s="27"/>
      <c r="M10" s="27"/>
      <c r="N10" s="27"/>
      <c r="O10" s="27"/>
      <c r="P10" s="27"/>
      <c r="Q10" s="27"/>
      <c r="R10" s="27"/>
      <c r="S10" s="27"/>
      <c r="T10" s="27"/>
      <c r="U10" s="28"/>
      <c r="V10" s="28"/>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3" customFormat="1" ht="30" customHeight="1" thickBot="1" x14ac:dyDescent="0.3">
      <c r="A11" s="32" t="s">
        <v>10</v>
      </c>
      <c r="B11" s="17" t="s">
        <v>27</v>
      </c>
      <c r="C11" s="40"/>
      <c r="D11" s="18"/>
      <c r="E11" s="53"/>
      <c r="F11" s="54"/>
      <c r="G11" s="13"/>
      <c r="H11" s="13" t="str">
        <f t="shared" si="5"/>
        <v/>
      </c>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s="3" customFormat="1" ht="30" customHeight="1" thickBot="1" x14ac:dyDescent="0.3">
      <c r="A12" s="32"/>
      <c r="B12" s="45" t="s">
        <v>28</v>
      </c>
      <c r="C12" s="41" t="s">
        <v>38</v>
      </c>
      <c r="D12" s="19">
        <v>1</v>
      </c>
      <c r="E12" s="55">
        <f>E3</f>
        <v>45839</v>
      </c>
      <c r="F12" s="55">
        <f>E12+14</f>
        <v>45853</v>
      </c>
      <c r="G12" s="13"/>
      <c r="H12" s="13">
        <f t="shared" si="5"/>
        <v>15</v>
      </c>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s="3" customFormat="1" ht="30" customHeight="1" thickBot="1" x14ac:dyDescent="0.3">
      <c r="A13" s="31"/>
      <c r="B13" s="45" t="s">
        <v>29</v>
      </c>
      <c r="C13" s="41" t="s">
        <v>38</v>
      </c>
      <c r="D13" s="19">
        <v>1</v>
      </c>
      <c r="E13" s="55">
        <f>F12+1</f>
        <v>45854</v>
      </c>
      <c r="F13" s="55">
        <f>E13+30</f>
        <v>45884</v>
      </c>
      <c r="G13" s="13"/>
      <c r="H13" s="13">
        <f t="shared" si="5"/>
        <v>31</v>
      </c>
      <c r="I13" s="27"/>
      <c r="J13" s="27"/>
      <c r="K13" s="27"/>
      <c r="L13" s="27"/>
      <c r="M13" s="27"/>
      <c r="N13" s="27"/>
      <c r="O13" s="27"/>
      <c r="P13" s="27"/>
      <c r="Q13" s="27"/>
      <c r="R13" s="27"/>
      <c r="S13" s="27"/>
      <c r="T13" s="27"/>
      <c r="U13" s="28"/>
      <c r="V13" s="28"/>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s="3" customFormat="1" ht="30" customHeight="1" thickBot="1" x14ac:dyDescent="0.3">
      <c r="A14" s="31"/>
      <c r="B14" s="45" t="s">
        <v>30</v>
      </c>
      <c r="C14" s="41" t="s">
        <v>40</v>
      </c>
      <c r="D14" s="19">
        <v>1</v>
      </c>
      <c r="E14" s="55">
        <f>F13+1</f>
        <v>45885</v>
      </c>
      <c r="F14" s="55">
        <f>E14+30</f>
        <v>45915</v>
      </c>
      <c r="G14" s="13"/>
      <c r="H14" s="13">
        <f t="shared" si="5"/>
        <v>31</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s="3" customFormat="1" ht="30" customHeight="1" thickBot="1" x14ac:dyDescent="0.3">
      <c r="A15" s="31"/>
      <c r="B15" s="45" t="s">
        <v>31</v>
      </c>
      <c r="C15" s="41" t="s">
        <v>38</v>
      </c>
      <c r="D15" s="19">
        <v>1</v>
      </c>
      <c r="E15" s="55">
        <f>F14+1</f>
        <v>45916</v>
      </c>
      <c r="F15" s="55">
        <f>E15+29</f>
        <v>45945</v>
      </c>
      <c r="G15" s="13"/>
      <c r="H15" s="13">
        <f t="shared" si="5"/>
        <v>30</v>
      </c>
      <c r="I15" s="27"/>
      <c r="J15" s="27"/>
      <c r="K15" s="27"/>
      <c r="L15" s="27"/>
      <c r="M15" s="27"/>
      <c r="N15" s="27"/>
      <c r="O15" s="27"/>
      <c r="P15" s="27"/>
      <c r="Q15" s="27"/>
      <c r="R15" s="27"/>
      <c r="S15" s="27"/>
      <c r="T15" s="27"/>
      <c r="U15" s="27"/>
      <c r="V15" s="27"/>
      <c r="W15" s="27"/>
      <c r="X15" s="27"/>
      <c r="Y15" s="28"/>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s="3" customFormat="1" ht="30" customHeight="1" thickBot="1" x14ac:dyDescent="0.3">
      <c r="A16" s="31"/>
      <c r="B16" s="45" t="s">
        <v>32</v>
      </c>
      <c r="C16" s="41" t="s">
        <v>41</v>
      </c>
      <c r="D16" s="19">
        <v>1</v>
      </c>
      <c r="E16" s="55">
        <f>F15+1</f>
        <v>45946</v>
      </c>
      <c r="F16" s="55">
        <f>E16+40</f>
        <v>45986</v>
      </c>
      <c r="G16" s="13"/>
      <c r="H16" s="13">
        <f t="shared" si="5"/>
        <v>41</v>
      </c>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s="3" customFormat="1" ht="30" customHeight="1" thickBot="1" x14ac:dyDescent="0.3">
      <c r="A17" s="31" t="s">
        <v>11</v>
      </c>
      <c r="B17" s="20" t="s">
        <v>33</v>
      </c>
      <c r="C17" s="42"/>
      <c r="D17" s="21"/>
      <c r="E17" s="56"/>
      <c r="F17" s="57"/>
      <c r="G17" s="13"/>
      <c r="H17" s="13" t="str">
        <f t="shared" si="5"/>
        <v/>
      </c>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s="3" customFormat="1" ht="30" customHeight="1" thickBot="1" x14ac:dyDescent="0.3">
      <c r="A18" s="31"/>
      <c r="B18" s="46" t="s">
        <v>34</v>
      </c>
      <c r="C18" s="43" t="s">
        <v>43</v>
      </c>
      <c r="D18" s="22">
        <v>1</v>
      </c>
      <c r="E18" s="58">
        <f>DATE(2025,11,20)</f>
        <v>45981</v>
      </c>
      <c r="F18" s="58">
        <f>E18+10</f>
        <v>45991</v>
      </c>
      <c r="G18" s="13"/>
      <c r="H18" s="13">
        <f t="shared" si="5"/>
        <v>11</v>
      </c>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s="3" customFormat="1" ht="30" customHeight="1" thickBot="1" x14ac:dyDescent="0.3">
      <c r="A19" s="31"/>
      <c r="B19" s="46" t="s">
        <v>35</v>
      </c>
      <c r="C19" s="43" t="s">
        <v>42</v>
      </c>
      <c r="D19" s="22">
        <v>1</v>
      </c>
      <c r="E19" s="58">
        <f>F18+1</f>
        <v>45992</v>
      </c>
      <c r="F19" s="58">
        <f>E19+14</f>
        <v>46006</v>
      </c>
      <c r="G19" s="13"/>
      <c r="H19" s="13">
        <f t="shared" si="5"/>
        <v>15</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s="3" customFormat="1" ht="30" customHeight="1" thickBot="1" x14ac:dyDescent="0.3">
      <c r="A20" s="31"/>
      <c r="B20" s="46" t="s">
        <v>36</v>
      </c>
      <c r="C20" s="43"/>
      <c r="D20" s="22"/>
      <c r="E20" s="58">
        <f>F19+1</f>
        <v>46007</v>
      </c>
      <c r="F20" s="58">
        <f>E20</f>
        <v>46007</v>
      </c>
      <c r="G20" s="13"/>
      <c r="H20" s="13">
        <f t="shared" si="5"/>
        <v>1</v>
      </c>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s="3" customFormat="1" ht="30" customHeight="1" thickBot="1" x14ac:dyDescent="0.3">
      <c r="A21" s="32" t="s">
        <v>12</v>
      </c>
      <c r="B21" s="23" t="s">
        <v>14</v>
      </c>
      <c r="C21" s="24"/>
      <c r="D21" s="25"/>
      <c r="E21" s="59"/>
      <c r="F21" s="60"/>
      <c r="G21" s="26"/>
      <c r="H21" s="26" t="str">
        <f t="shared" si="5"/>
        <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64" ht="30" customHeight="1" x14ac:dyDescent="0.25">
      <c r="G22" s="6"/>
    </row>
    <row r="23" spans="1:64" ht="30" customHeight="1" x14ac:dyDescent="0.25">
      <c r="C23" s="11"/>
      <c r="F23" s="33"/>
    </row>
    <row r="24" spans="1:64" ht="30" customHeight="1" x14ac:dyDescent="0.25">
      <c r="C24" s="12"/>
    </row>
  </sheetData>
  <mergeCells count="11">
    <mergeCell ref="BF4:BL4"/>
    <mergeCell ref="E3:F3"/>
    <mergeCell ref="I4:O4"/>
    <mergeCell ref="P4:V4"/>
    <mergeCell ref="W4:AC4"/>
    <mergeCell ref="AD4:AJ4"/>
    <mergeCell ref="C3:D3"/>
    <mergeCell ref="C4:D4"/>
    <mergeCell ref="AK4:AQ4"/>
    <mergeCell ref="AR4:AX4"/>
    <mergeCell ref="AY4:BE4"/>
  </mergeCells>
  <conditionalFormatting sqref="D7:D21">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21">
    <cfRule type="expression" dxfId="2" priority="33">
      <formula>AND(TODAY()&gt;=I$5,TODAY()&lt;J$5)</formula>
    </cfRule>
  </conditionalFormatting>
  <conditionalFormatting sqref="I7:BL21">
    <cfRule type="expression" dxfId="1" priority="27">
      <formula>AND(début_tâche&lt;=I$5,ROUNDDOWN((fin_tâche-début_tâche+1)*avancement_tâche,0)+début_tâche-1&gt;=I$5)</formula>
    </cfRule>
    <cfRule type="expression" dxfId="0" priority="28" stopIfTrue="1">
      <formula>AND(fin_tâche&gt;=I$5,début_tâche&lt;J$5)</formula>
    </cfRule>
  </conditionalFormatting>
  <dataValidations count="1">
    <dataValidation type="whole" operator="greaterThanOrEqual" allowBlank="1" showInputMessage="1" promptTitle="Semaine d’affichage" prompt="La modification de ce nombre entraînera la défilement du diagramme de Gantt." sqref="E4" xr:uid="{00000000-0002-0000-0000-000000000000}">
      <formula1>1</formula1>
    </dataValidation>
  </dataValidations>
  <printOptions horizontalCentered="1"/>
  <pageMargins left="0.35" right="0.35" top="0.35" bottom="0.5" header="0.3" footer="0.3"/>
  <pageSetup paperSize="9" scale="59" fitToHeight="0" orientation="landscape" r:id="rId1"/>
  <headerFooter differentFirst="1" scaleWithDoc="0">
    <oddFooter>Page &amp;P of &amp;N</oddFooter>
  </headerFooter>
  <rowBreaks count="1" manualBreakCount="1">
    <brk id="20" max="16383" man="1"/>
  </rowBreaks>
  <colBreaks count="1" manualBreakCount="1">
    <brk id="2" max="1048575" man="1"/>
  </colBreaks>
  <ignoredErrors>
    <ignoredError sqref="F15"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90061e-74ff-42b2-b1a0-f5f4fa1ac6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299C4655AE964C919C2233002791E3" ma:contentTypeVersion="11" ma:contentTypeDescription="Create a new document." ma:contentTypeScope="" ma:versionID="7724a31d497e9145336127c30815cd8e">
  <xsd:schema xmlns:xsd="http://www.w3.org/2001/XMLSchema" xmlns:xs="http://www.w3.org/2001/XMLSchema" xmlns:p="http://schemas.microsoft.com/office/2006/metadata/properties" xmlns:ns3="9990061e-74ff-42b2-b1a0-f5f4fa1ac616" targetNamespace="http://schemas.microsoft.com/office/2006/metadata/properties" ma:root="true" ma:fieldsID="72a0bca73aee72f47e64ad0c014f0aee" ns3:_="">
    <xsd:import namespace="9990061e-74ff-42b2-b1a0-f5f4fa1ac61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GenerationTime" minOccurs="0"/>
                <xsd:element ref="ns3:MediaServiceEventHashCode"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0061e-74ff-42b2-b1a0-f5f4fa1ac61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AD2E1-977A-4D4F-8EE8-D64B5FFADF75}">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http://schemas.microsoft.com/office/2006/metadata/properties"/>
    <ds:schemaRef ds:uri="9990061e-74ff-42b2-b1a0-f5f4fa1ac616"/>
    <ds:schemaRef ds:uri="http://purl.org/dc/elements/1.1/"/>
  </ds:schemaRefs>
</ds:datastoreItem>
</file>

<file path=customXml/itemProps2.xml><?xml version="1.0" encoding="utf-8"?>
<ds:datastoreItem xmlns:ds="http://schemas.openxmlformats.org/officeDocument/2006/customXml" ds:itemID="{12EE096B-E4D8-449D-8F01-18A1EB363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0061e-74ff-42b2-b1a0-f5f4fa1ac6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34E49-7289-4AEA-9593-4F55E04AD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PlanningProjet</vt:lpstr>
      <vt:lpstr>PlanningProjet!avancement_tâche</vt:lpstr>
      <vt:lpstr>Début_Projet</vt:lpstr>
      <vt:lpstr>PlanningProjet!début_tâche</vt:lpstr>
      <vt:lpstr>PlanningProjet!fin_tâche</vt:lpstr>
      <vt:lpstr>PlanningProjet!Impression_des_titres</vt:lpstr>
      <vt:lpstr>Semaine_Affichage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2025-12-15T22:02:17Z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0x010100B6299C4655AE964C919C2233002791E3</vt:lpwstr>
  </property>
</Properties>
</file>